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9440" windowHeight="11700" firstSheet="1" activeTab="1"/>
  </bookViews>
  <sheets>
    <sheet name="Лист1" sheetId="1" state="hidden" r:id="rId1"/>
    <sheet name="-7558" sheetId="2" r:id="rId2"/>
  </sheets>
  <definedNames>
    <definedName name="_xlnm.Print_Area" localSheetId="1">'-7558'!$A$1:$L$35</definedName>
  </definedNames>
  <calcPr calcId="145621"/>
</workbook>
</file>

<file path=xl/calcChain.xml><?xml version="1.0" encoding="utf-8"?>
<calcChain xmlns="http://schemas.openxmlformats.org/spreadsheetml/2006/main">
  <c r="R14" i="2" l="1"/>
  <c r="R13" i="2"/>
  <c r="R12" i="2"/>
  <c r="R10" i="2"/>
  <c r="R11" i="2" s="1"/>
  <c r="R9" i="2"/>
  <c r="R8" i="2"/>
  <c r="N10" i="2"/>
  <c r="N9" i="2"/>
  <c r="M8" i="2"/>
  <c r="M11" i="2"/>
  <c r="M12" i="2"/>
  <c r="M10" i="2"/>
  <c r="M9" i="2"/>
  <c r="N8" i="2" l="1"/>
  <c r="G8" i="1"/>
  <c r="G8" i="2" l="1"/>
  <c r="K15" i="2"/>
  <c r="J15" i="2"/>
  <c r="F15" i="2"/>
  <c r="I14" i="2"/>
  <c r="I13" i="2"/>
  <c r="I12" i="2"/>
  <c r="H11" i="2"/>
  <c r="H15" i="2" s="1"/>
  <c r="I10" i="2"/>
  <c r="I8" i="2"/>
  <c r="G15" i="2"/>
  <c r="I11" i="2" l="1"/>
  <c r="I15" i="2" s="1"/>
  <c r="G18" i="2" s="1"/>
  <c r="G17" i="1"/>
  <c r="I10" i="1" l="1"/>
  <c r="I12" i="1"/>
  <c r="I13" i="1"/>
  <c r="I14" i="1"/>
  <c r="I8" i="1"/>
  <c r="J15" i="1" l="1"/>
  <c r="K15" i="1"/>
  <c r="G15" i="1" l="1"/>
  <c r="E14" i="1" l="1"/>
  <c r="E13" i="1"/>
  <c r="E12" i="1"/>
  <c r="E11" i="1"/>
  <c r="H11" i="1" s="1"/>
  <c r="E10" i="1"/>
  <c r="E9" i="1"/>
  <c r="F15" i="1"/>
  <c r="I11" i="1" l="1"/>
  <c r="I15" i="1" s="1"/>
  <c r="H15" i="1"/>
  <c r="E8" i="1"/>
</calcChain>
</file>

<file path=xl/sharedStrings.xml><?xml version="1.0" encoding="utf-8"?>
<sst xmlns="http://schemas.openxmlformats.org/spreadsheetml/2006/main" count="109" uniqueCount="50">
  <si>
    <t xml:space="preserve">Единица изме- рения </t>
  </si>
  <si>
    <t xml:space="preserve">Объемы оказываемой государственной услуги (выполняемой работы) в соответствии с утвержденным государственным заданием </t>
  </si>
  <si>
    <t>Финансовое обеспечение, в руб.</t>
  </si>
  <si>
    <t xml:space="preserve">Утверж- денное значение (год) </t>
  </si>
  <si>
    <t xml:space="preserve">Сумма субсидии на выполнение государтсвен-ного задания, работ, по соглашению (год) </t>
  </si>
  <si>
    <t xml:space="preserve">Кассовый расход в рамках субсидии на выполнение государ- ственного задания на отчетную дату (нарас- тающим итогом) </t>
  </si>
  <si>
    <t xml:space="preserve">Причины отклонения фактического от планового норматива(субсидия на выполнение государ- ственного задания) </t>
  </si>
  <si>
    <t>-</t>
  </si>
  <si>
    <t xml:space="preserve">Итого </t>
  </si>
  <si>
    <t xml:space="preserve">Х </t>
  </si>
  <si>
    <t xml:space="preserve">(период предоставления ежегодно, не позднее 15-го января)    </t>
  </si>
  <si>
    <t>Фактически принято  государственного задания  (с учетом допустимого возможного отклонения)</t>
  </si>
  <si>
    <t xml:space="preserve">% (один знак после запятой) выполнения  &lt;*&gt;  (гр4/гр3х100    </t>
  </si>
  <si>
    <t>на 1 января  2020 г.</t>
  </si>
  <si>
    <t xml:space="preserve">Форма отчета о выполнении Государственным бюджетным  учреждением здравоохранения "Наркологичексий диспансер" министерства здравоохранения Краснодарского края   государственного задания  </t>
  </si>
  <si>
    <t xml:space="preserve">Наименование государственной услуги (работы) </t>
  </si>
  <si>
    <t>Первичная медико-санитарная помощь, в части диагностики и лечения; Наркология</t>
  </si>
  <si>
    <t>Первичная медико-санитарная помощь, в части диагностики и лечения; Психиатрия</t>
  </si>
  <si>
    <t>Первичная медико-санитарная помощь, в части диагностики и лечения наркология</t>
  </si>
  <si>
    <t>Медицинское освидетельствование на состояние опьянения (алкогольного, наркотического или иного токсического)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</si>
  <si>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Психиатрия стационарно</t>
  </si>
  <si>
    <t>Специализированная медицинская помощь (за исключением высокотехнологичной медицинской помощи), не включенная в базовую программу обязательного медицинского страхования, по профилям: Нароклогия стационарно</t>
  </si>
  <si>
    <t>штук</t>
  </si>
  <si>
    <t>Главный врач</t>
  </si>
  <si>
    <t>Д.А.Любченко</t>
  </si>
  <si>
    <t>Исполнитель</t>
  </si>
  <si>
    <t>Чеботарева И.В.</t>
  </si>
  <si>
    <t>236-83-43</t>
  </si>
  <si>
    <t>СОГЛАСОВАНО Министерство здравоохранения Краснодарского края</t>
  </si>
  <si>
    <t>И.О. начальника управления организации медицинской помощи взрослому населению</t>
  </si>
  <si>
    <t>_____________________________________________Е.А.Дроботова</t>
  </si>
  <si>
    <t xml:space="preserve">Начальник финансово-экономического управления </t>
  </si>
  <si>
    <t>_____________________________________________Л.Б.Морозова</t>
  </si>
  <si>
    <t>Заместитель министра______________________________________________________Т.А.Солоненко</t>
  </si>
  <si>
    <t>Начальник отдела организационно-методической работы</t>
  </si>
  <si>
    <t>Т.Н.Беспалова</t>
  </si>
  <si>
    <r>
      <t>Фактическое значение за отчетный период (нарас- тающим итогом)</t>
    </r>
    <r>
      <rPr>
        <sz val="11"/>
        <rFont val="Calibri"/>
        <family val="2"/>
        <charset val="204"/>
        <scheme val="minor"/>
      </rPr>
      <t xml:space="preserve"> </t>
    </r>
  </si>
  <si>
    <r>
      <t xml:space="preserve">Фактически исполнено </t>
    </r>
    <r>
      <rPr>
        <sz val="12"/>
        <rFont val="Times New Roman"/>
        <family val="1"/>
        <charset val="204"/>
      </rPr>
      <t xml:space="preserve">субсидии на выполнение государственного задания на отчетную дату (нарастающим итогом) (гр6/100х гр5) </t>
    </r>
  </si>
  <si>
    <r>
      <t>Допустимое (возможное) отклонение</t>
    </r>
    <r>
      <rPr>
        <sz val="12"/>
        <rFont val="Times New Roman"/>
        <family val="1"/>
        <charset val="204"/>
      </rPr>
      <t xml:space="preserve"> субсидии на выполнение государ- ственного задания (в пределах 5%) (в случае выполнения объемов менее 100% считается как гр.6 – 8)   (в случае выполнения объемов менее 95% расчитывается как 5% от гр.6)</t>
    </r>
  </si>
  <si>
    <r>
      <t>Подлежит к возврату</t>
    </r>
    <r>
      <rPr>
        <sz val="12"/>
        <rFont val="Times New Roman"/>
        <family val="1"/>
        <charset val="204"/>
      </rPr>
      <t xml:space="preserve"> в бюджет субсидии на выполнение государ- ственного задания (гр6-гр10)</t>
    </r>
  </si>
  <si>
    <t>число посещений, усл. Ед.</t>
  </si>
  <si>
    <t>число посещений, усл.ед.</t>
  </si>
  <si>
    <t>случев лечения, усл.ед.</t>
  </si>
  <si>
    <t>случев лечения, усл. ед.</t>
  </si>
  <si>
    <t>случаев госпитализации, усл ед.</t>
  </si>
  <si>
    <t>случаев госпитализации, усл.ед.</t>
  </si>
  <si>
    <t>_____________________________________________</t>
  </si>
  <si>
    <t>Остаток средств на  начало 2019  года  - 3 516 795,56 рублей.</t>
  </si>
  <si>
    <t>Возврат дебеторской задолженности прошлых лет 161 656,25 рублей.</t>
  </si>
  <si>
    <r>
      <t>Допустимое (возможное) отклонение</t>
    </r>
    <r>
      <rPr>
        <sz val="12"/>
        <rFont val="Times New Roman"/>
        <family val="1"/>
        <charset val="204"/>
      </rPr>
      <t xml:space="preserve"> субсидии на выполнение государ- ственного задания (в пределах 5%)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</si>
</sst>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E+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Cambria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0" xfId="0" applyFill="1"/>
    <xf numFmtId="0" fontId="2" fillId="0" borderId="9" xfId="1" applyFont="1" applyFill="1" applyBorder="1" applyAlignment="1">
      <alignment wrapText="1"/>
    </xf>
    <xf numFmtId="0" fontId="2" fillId="0" borderId="11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top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65" fontId="3" fillId="0" borderId="0" xfId="0" applyNumberFormat="1" applyFont="1" applyFill="1"/>
    <xf numFmtId="2" fontId="3" fillId="0" borderId="0" xfId="0" applyNumberFormat="1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2" fontId="7" fillId="0" borderId="0" xfId="0" applyNumberFormat="1" applyFont="1" applyFill="1"/>
    <xf numFmtId="0" fontId="5" fillId="0" borderId="0" xfId="0" applyFont="1" applyFill="1"/>
    <xf numFmtId="2" fontId="5" fillId="0" borderId="0" xfId="0" applyNumberFormat="1" applyFont="1" applyFill="1"/>
    <xf numFmtId="0" fontId="5" fillId="0" borderId="0" xfId="1" applyFont="1" applyFill="1" applyBorder="1" applyAlignment="1">
      <alignment wrapText="1"/>
    </xf>
    <xf numFmtId="2" fontId="8" fillId="0" borderId="0" xfId="0" applyNumberFormat="1" applyFont="1" applyFill="1"/>
    <xf numFmtId="165" fontId="5" fillId="0" borderId="0" xfId="0" applyNumberFormat="1" applyFont="1" applyFill="1"/>
    <xf numFmtId="0" fontId="5" fillId="0" borderId="0" xfId="0" applyFont="1" applyFill="1" applyAlignment="1">
      <alignment wrapText="1"/>
    </xf>
    <xf numFmtId="0" fontId="9" fillId="0" borderId="0" xfId="0" applyFont="1" applyFill="1"/>
    <xf numFmtId="0" fontId="10" fillId="0" borderId="0" xfId="0" applyFont="1" applyFill="1"/>
    <xf numFmtId="4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opLeftCell="A7" zoomScale="82" zoomScaleNormal="82" workbookViewId="0">
      <selection activeCell="G15" sqref="G15"/>
    </sheetView>
  </sheetViews>
  <sheetFormatPr defaultRowHeight="15" x14ac:dyDescent="0.25"/>
  <cols>
    <col min="1" max="1" width="28.42578125" style="1" customWidth="1"/>
    <col min="2" max="2" width="15.5703125" style="1" customWidth="1"/>
    <col min="3" max="3" width="9.140625" style="1"/>
    <col min="4" max="4" width="11" style="1" customWidth="1"/>
    <col min="5" max="5" width="12" style="1" customWidth="1"/>
    <col min="6" max="6" width="15.5703125" style="1" customWidth="1"/>
    <col min="7" max="7" width="14.140625" style="1" customWidth="1"/>
    <col min="8" max="8" width="14.42578125" style="1" customWidth="1"/>
    <col min="9" max="9" width="16" style="1" customWidth="1"/>
    <col min="10" max="10" width="17.140625" style="1" customWidth="1"/>
    <col min="11" max="11" width="15.7109375" style="1" customWidth="1"/>
    <col min="12" max="12" width="16" style="1" customWidth="1"/>
    <col min="13" max="13" width="9.140625" style="1"/>
    <col min="14" max="14" width="10.5703125" style="1" bestFit="1" customWidth="1"/>
    <col min="15" max="16384" width="9.140625" style="1"/>
  </cols>
  <sheetData>
    <row r="1" spans="1:12" s="6" customFormat="1" ht="43.5" customHeight="1" x14ac:dyDescent="0.2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s="6" customFormat="1" ht="18" x14ac:dyDescent="0.2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s="6" customFormat="1" ht="15.75" x14ac:dyDescent="0.25">
      <c r="A3" s="38" t="s">
        <v>10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s="6" customFormat="1" ht="15.75" thickBot="1" x14ac:dyDescent="0.3"/>
    <row r="5" spans="1:12" s="6" customFormat="1" ht="96.75" customHeight="1" thickBot="1" x14ac:dyDescent="0.3">
      <c r="A5" s="7" t="s">
        <v>15</v>
      </c>
      <c r="B5" s="7" t="s">
        <v>0</v>
      </c>
      <c r="C5" s="41" t="s">
        <v>1</v>
      </c>
      <c r="D5" s="42"/>
      <c r="E5" s="43"/>
      <c r="F5" s="44" t="s">
        <v>2</v>
      </c>
      <c r="G5" s="45"/>
      <c r="H5" s="45"/>
      <c r="I5" s="45"/>
      <c r="J5" s="45"/>
      <c r="K5" s="45"/>
      <c r="L5" s="46"/>
    </row>
    <row r="6" spans="1:12" s="11" customFormat="1" ht="333.75" customHeight="1" thickBot="1" x14ac:dyDescent="0.3">
      <c r="A6" s="8"/>
      <c r="B6" s="8"/>
      <c r="C6" s="9" t="s">
        <v>3</v>
      </c>
      <c r="D6" s="9" t="s">
        <v>36</v>
      </c>
      <c r="E6" s="9" t="s">
        <v>12</v>
      </c>
      <c r="F6" s="9" t="s">
        <v>4</v>
      </c>
      <c r="G6" s="9" t="s">
        <v>5</v>
      </c>
      <c r="H6" s="10" t="s">
        <v>37</v>
      </c>
      <c r="I6" s="10" t="s">
        <v>38</v>
      </c>
      <c r="J6" s="10" t="s">
        <v>11</v>
      </c>
      <c r="K6" s="10" t="s">
        <v>39</v>
      </c>
      <c r="L6" s="9" t="s">
        <v>6</v>
      </c>
    </row>
    <row r="7" spans="1:12" s="6" customFormat="1" ht="16.5" thickBot="1" x14ac:dyDescent="0.3">
      <c r="A7" s="12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</row>
    <row r="8" spans="1:12" s="6" customFormat="1" ht="84" customHeight="1" thickBot="1" x14ac:dyDescent="0.3">
      <c r="A8" s="13" t="s">
        <v>16</v>
      </c>
      <c r="B8" s="14" t="s">
        <v>40</v>
      </c>
      <c r="C8" s="7">
        <v>186494</v>
      </c>
      <c r="D8" s="7">
        <v>184735</v>
      </c>
      <c r="E8" s="15">
        <f>D8/C8*100</f>
        <v>99.056806117086879</v>
      </c>
      <c r="F8" s="16">
        <v>212425700</v>
      </c>
      <c r="G8" s="17">
        <f>210422113.8-7558</f>
        <v>210414555.80000001</v>
      </c>
      <c r="H8" s="16">
        <v>210513868.69999999</v>
      </c>
      <c r="I8" s="16">
        <f>F8-H8</f>
        <v>1911831.3000000119</v>
      </c>
      <c r="J8" s="16">
        <v>212425700</v>
      </c>
      <c r="K8" s="7">
        <v>0</v>
      </c>
      <c r="L8" s="7" t="s">
        <v>7</v>
      </c>
    </row>
    <row r="9" spans="1:12" s="6" customFormat="1" ht="45.75" thickBot="1" x14ac:dyDescent="0.3">
      <c r="A9" s="2" t="s">
        <v>17</v>
      </c>
      <c r="B9" s="14" t="s">
        <v>41</v>
      </c>
      <c r="C9" s="7">
        <v>15385</v>
      </c>
      <c r="D9" s="7">
        <v>15456</v>
      </c>
      <c r="E9" s="15">
        <f t="shared" ref="E9:E14" si="0">D9/C9*100</f>
        <v>100.46148846278844</v>
      </c>
      <c r="F9" s="16">
        <v>5514900</v>
      </c>
      <c r="G9" s="17">
        <v>5514900</v>
      </c>
      <c r="H9" s="16">
        <v>5514900</v>
      </c>
      <c r="I9" s="16">
        <v>0</v>
      </c>
      <c r="J9" s="16">
        <v>5514900</v>
      </c>
      <c r="K9" s="7">
        <v>0</v>
      </c>
      <c r="L9" s="18" t="s">
        <v>7</v>
      </c>
    </row>
    <row r="10" spans="1:12" s="6" customFormat="1" ht="48" thickBot="1" x14ac:dyDescent="0.3">
      <c r="A10" s="3" t="s">
        <v>18</v>
      </c>
      <c r="B10" s="7" t="s">
        <v>42</v>
      </c>
      <c r="C10" s="7">
        <v>101</v>
      </c>
      <c r="D10" s="7">
        <v>100</v>
      </c>
      <c r="E10" s="15">
        <f t="shared" si="0"/>
        <v>99.009900990099013</v>
      </c>
      <c r="F10" s="16">
        <v>1458200</v>
      </c>
      <c r="G10" s="17">
        <v>1458200</v>
      </c>
      <c r="H10" s="16">
        <v>1443618</v>
      </c>
      <c r="I10" s="16">
        <f t="shared" ref="I10:I14" si="1">F10-H10</f>
        <v>14582</v>
      </c>
      <c r="J10" s="16">
        <v>1458200</v>
      </c>
      <c r="K10" s="7">
        <v>0</v>
      </c>
      <c r="L10" s="18" t="s">
        <v>7</v>
      </c>
    </row>
    <row r="11" spans="1:12" s="6" customFormat="1" ht="48" thickBot="1" x14ac:dyDescent="0.3">
      <c r="A11" s="2" t="s">
        <v>17</v>
      </c>
      <c r="B11" s="7" t="s">
        <v>43</v>
      </c>
      <c r="C11" s="7">
        <v>77</v>
      </c>
      <c r="D11" s="7">
        <v>77</v>
      </c>
      <c r="E11" s="7">
        <f t="shared" si="0"/>
        <v>100</v>
      </c>
      <c r="F11" s="16">
        <v>3108000</v>
      </c>
      <c r="G11" s="17">
        <v>3107999.9999999995</v>
      </c>
      <c r="H11" s="16">
        <f t="shared" ref="H11" si="2">F11*E11/100</f>
        <v>3108000</v>
      </c>
      <c r="I11" s="16">
        <f t="shared" si="1"/>
        <v>0</v>
      </c>
      <c r="J11" s="16">
        <v>3108000</v>
      </c>
      <c r="K11" s="7">
        <v>0</v>
      </c>
      <c r="L11" s="18" t="s">
        <v>7</v>
      </c>
    </row>
    <row r="12" spans="1:12" s="6" customFormat="1" ht="129" thickBot="1" x14ac:dyDescent="0.3">
      <c r="A12" s="2" t="s">
        <v>20</v>
      </c>
      <c r="B12" s="19" t="s">
        <v>44</v>
      </c>
      <c r="C12" s="7">
        <v>731</v>
      </c>
      <c r="D12" s="7">
        <v>703</v>
      </c>
      <c r="E12" s="15">
        <f t="shared" si="0"/>
        <v>96.169630642954857</v>
      </c>
      <c r="F12" s="16">
        <v>30487700</v>
      </c>
      <c r="G12" s="17">
        <v>28871993.649999999</v>
      </c>
      <c r="H12" s="16">
        <v>29329167.399999999</v>
      </c>
      <c r="I12" s="16">
        <f t="shared" si="1"/>
        <v>1158532.6000000015</v>
      </c>
      <c r="J12" s="16">
        <v>30487700</v>
      </c>
      <c r="K12" s="7">
        <v>0</v>
      </c>
      <c r="L12" s="18" t="s">
        <v>7</v>
      </c>
    </row>
    <row r="13" spans="1:12" s="6" customFormat="1" ht="129" thickBot="1" x14ac:dyDescent="0.3">
      <c r="A13" s="2" t="s">
        <v>21</v>
      </c>
      <c r="B13" s="19" t="s">
        <v>45</v>
      </c>
      <c r="C13" s="7">
        <v>10490</v>
      </c>
      <c r="D13" s="7">
        <v>10343</v>
      </c>
      <c r="E13" s="15">
        <f t="shared" si="0"/>
        <v>98.598665395614873</v>
      </c>
      <c r="F13" s="16">
        <v>494865300</v>
      </c>
      <c r="G13" s="17">
        <v>481930581.30000001</v>
      </c>
      <c r="H13" s="16">
        <v>487937185.80000001</v>
      </c>
      <c r="I13" s="16">
        <f t="shared" si="1"/>
        <v>6928114.1999999881</v>
      </c>
      <c r="J13" s="16">
        <v>494865300</v>
      </c>
      <c r="K13" s="7">
        <v>0</v>
      </c>
      <c r="L13" s="18" t="s">
        <v>7</v>
      </c>
    </row>
    <row r="14" spans="1:12" s="6" customFormat="1" ht="65.25" thickBot="1" x14ac:dyDescent="0.3">
      <c r="A14" s="2" t="s">
        <v>19</v>
      </c>
      <c r="B14" s="19" t="s">
        <v>22</v>
      </c>
      <c r="C14" s="7">
        <v>19690</v>
      </c>
      <c r="D14" s="7">
        <v>19422</v>
      </c>
      <c r="E14" s="15">
        <f t="shared" si="0"/>
        <v>98.638902996444898</v>
      </c>
      <c r="F14" s="16">
        <v>83982600</v>
      </c>
      <c r="G14" s="17">
        <v>82839515.349999994</v>
      </c>
      <c r="H14" s="16">
        <v>82806843.599999994</v>
      </c>
      <c r="I14" s="16">
        <f t="shared" si="1"/>
        <v>1175756.400000006</v>
      </c>
      <c r="J14" s="16">
        <v>83982600</v>
      </c>
      <c r="K14" s="7">
        <v>0</v>
      </c>
      <c r="L14" s="18" t="s">
        <v>7</v>
      </c>
    </row>
    <row r="15" spans="1:12" s="6" customFormat="1" ht="16.5" thickBot="1" x14ac:dyDescent="0.3">
      <c r="A15" s="20" t="s">
        <v>8</v>
      </c>
      <c r="B15" s="7" t="s">
        <v>9</v>
      </c>
      <c r="C15" s="7" t="s">
        <v>9</v>
      </c>
      <c r="D15" s="7" t="s">
        <v>9</v>
      </c>
      <c r="E15" s="7" t="s">
        <v>9</v>
      </c>
      <c r="F15" s="16">
        <f>SUM(F14,F13,F12,F11,F10,F9,F8)</f>
        <v>831842400</v>
      </c>
      <c r="G15" s="17">
        <f t="shared" ref="G15:K15" si="3">SUM(G14,G13,G12,G11,G10,G9,G8)</f>
        <v>814137746.0999999</v>
      </c>
      <c r="H15" s="17">
        <f t="shared" si="3"/>
        <v>820653583.5</v>
      </c>
      <c r="I15" s="17">
        <f t="shared" si="3"/>
        <v>11188816.500000007</v>
      </c>
      <c r="J15" s="17">
        <f t="shared" si="3"/>
        <v>831842400</v>
      </c>
      <c r="K15" s="21">
        <f t="shared" si="3"/>
        <v>0</v>
      </c>
      <c r="L15" s="7" t="s">
        <v>9</v>
      </c>
    </row>
    <row r="16" spans="1:12" s="6" customFormat="1" ht="15.75" x14ac:dyDescent="0.25">
      <c r="A16" s="22"/>
      <c r="I16" s="25"/>
    </row>
    <row r="17" spans="1:10" s="6" customFormat="1" ht="15.75" x14ac:dyDescent="0.25">
      <c r="A17" s="4" t="s">
        <v>23</v>
      </c>
      <c r="F17" s="23"/>
      <c r="G17" s="28">
        <f>F15-H15-I15</f>
        <v>0</v>
      </c>
      <c r="H17" s="25"/>
      <c r="J17" s="6" t="s">
        <v>24</v>
      </c>
    </row>
    <row r="18" spans="1:10" s="6" customFormat="1" x14ac:dyDescent="0.25"/>
    <row r="19" spans="1:10" s="6" customFormat="1" x14ac:dyDescent="0.25">
      <c r="G19" s="24"/>
    </row>
    <row r="20" spans="1:10" s="6" customFormat="1" x14ac:dyDescent="0.25">
      <c r="A20" s="6" t="s">
        <v>25</v>
      </c>
    </row>
    <row r="21" spans="1:10" s="6" customFormat="1" x14ac:dyDescent="0.25">
      <c r="A21" s="6" t="s">
        <v>26</v>
      </c>
    </row>
    <row r="22" spans="1:10" s="6" customFormat="1" x14ac:dyDescent="0.25">
      <c r="A22" s="6" t="s">
        <v>27</v>
      </c>
    </row>
    <row r="23" spans="1:10" s="6" customFormat="1" x14ac:dyDescent="0.25"/>
    <row r="24" spans="1:10" s="6" customFormat="1" x14ac:dyDescent="0.25">
      <c r="A24" s="6" t="s">
        <v>28</v>
      </c>
    </row>
    <row r="25" spans="1:10" s="6" customFormat="1" x14ac:dyDescent="0.25"/>
    <row r="26" spans="1:10" s="6" customFormat="1" x14ac:dyDescent="0.25">
      <c r="A26" s="6" t="s">
        <v>33</v>
      </c>
    </row>
    <row r="27" spans="1:10" s="6" customFormat="1" x14ac:dyDescent="0.25"/>
    <row r="28" spans="1:10" s="6" customFormat="1" ht="60" x14ac:dyDescent="0.25">
      <c r="A28" s="5" t="s">
        <v>29</v>
      </c>
      <c r="B28" s="6" t="s">
        <v>30</v>
      </c>
    </row>
    <row r="29" spans="1:10" s="6" customFormat="1" x14ac:dyDescent="0.25"/>
    <row r="30" spans="1:10" s="6" customFormat="1" x14ac:dyDescent="0.25"/>
    <row r="31" spans="1:10" s="6" customFormat="1" ht="30" x14ac:dyDescent="0.25">
      <c r="A31" s="5" t="s">
        <v>31</v>
      </c>
      <c r="B31" s="6" t="s">
        <v>32</v>
      </c>
    </row>
    <row r="34" spans="1:6" s="6" customFormat="1" ht="45" x14ac:dyDescent="0.25">
      <c r="A34" s="5" t="s">
        <v>34</v>
      </c>
      <c r="B34" s="6" t="s">
        <v>46</v>
      </c>
      <c r="F34" s="6" t="s">
        <v>35</v>
      </c>
    </row>
  </sheetData>
  <mergeCells count="5">
    <mergeCell ref="A3:L3"/>
    <mergeCell ref="A2:L2"/>
    <mergeCell ref="A1:L1"/>
    <mergeCell ref="C5:E5"/>
    <mergeCell ref="F5:L5"/>
  </mergeCells>
  <pageMargins left="0" right="0" top="0" bottom="0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tabSelected="1" view="pageBreakPreview" topLeftCell="A4" zoomScale="62" zoomScaleNormal="82" zoomScaleSheetLayoutView="62" workbookViewId="0">
      <pane xSplit="5" ySplit="3" topLeftCell="F7" activePane="bottomRight" state="frozen"/>
      <selection activeCell="A4" sqref="A4"/>
      <selection pane="topRight" activeCell="F4" sqref="F4"/>
      <selection pane="bottomLeft" activeCell="A7" sqref="A7"/>
      <selection pane="bottomRight" activeCell="B26" sqref="B26"/>
    </sheetView>
  </sheetViews>
  <sheetFormatPr defaultRowHeight="15" x14ac:dyDescent="0.25"/>
  <cols>
    <col min="1" max="1" width="28.42578125" style="1" customWidth="1"/>
    <col min="2" max="2" width="15.5703125" style="1" customWidth="1"/>
    <col min="3" max="3" width="9.140625" style="1"/>
    <col min="4" max="4" width="11" style="1" customWidth="1"/>
    <col min="5" max="5" width="12" style="1" customWidth="1"/>
    <col min="6" max="6" width="17.140625" style="1" customWidth="1"/>
    <col min="7" max="7" width="16.7109375" style="1" customWidth="1"/>
    <col min="8" max="8" width="17.140625" style="1" customWidth="1"/>
    <col min="9" max="9" width="16" style="1" customWidth="1"/>
    <col min="10" max="10" width="17.140625" style="1" customWidth="1"/>
    <col min="11" max="11" width="15.7109375" style="1" customWidth="1"/>
    <col min="12" max="12" width="16" style="1" customWidth="1"/>
    <col min="13" max="13" width="18.42578125" style="1" hidden="1" customWidth="1"/>
    <col min="14" max="14" width="22" style="1" hidden="1" customWidth="1"/>
    <col min="15" max="17" width="0" style="1" hidden="1" customWidth="1"/>
    <col min="18" max="18" width="15.85546875" style="1" hidden="1" customWidth="1"/>
    <col min="19" max="33" width="0" style="1" hidden="1" customWidth="1"/>
    <col min="34" max="16384" width="9.140625" style="1"/>
  </cols>
  <sheetData>
    <row r="1" spans="1:18" s="6" customFormat="1" ht="43.5" customHeight="1" x14ac:dyDescent="0.25">
      <c r="A1" s="40" t="s">
        <v>14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8" s="6" customFormat="1" ht="18" x14ac:dyDescent="0.25">
      <c r="A2" s="39" t="s">
        <v>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8" s="6" customFormat="1" ht="15.75" x14ac:dyDescent="0.25">
      <c r="A3" s="38" t="s">
        <v>10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8" s="6" customFormat="1" ht="15.75" thickBot="1" x14ac:dyDescent="0.3"/>
    <row r="5" spans="1:18" s="6" customFormat="1" ht="96.75" customHeight="1" thickBot="1" x14ac:dyDescent="0.3">
      <c r="A5" s="7" t="s">
        <v>15</v>
      </c>
      <c r="B5" s="7" t="s">
        <v>0</v>
      </c>
      <c r="C5" s="41" t="s">
        <v>1</v>
      </c>
      <c r="D5" s="42"/>
      <c r="E5" s="43"/>
      <c r="F5" s="44" t="s">
        <v>2</v>
      </c>
      <c r="G5" s="45"/>
      <c r="H5" s="45"/>
      <c r="I5" s="45"/>
      <c r="J5" s="45"/>
      <c r="K5" s="45"/>
      <c r="L5" s="46"/>
    </row>
    <row r="6" spans="1:18" s="11" customFormat="1" ht="193.5" customHeight="1" thickBot="1" x14ac:dyDescent="0.3">
      <c r="A6" s="8"/>
      <c r="B6" s="8"/>
      <c r="C6" s="9" t="s">
        <v>3</v>
      </c>
      <c r="D6" s="9" t="s">
        <v>36</v>
      </c>
      <c r="E6" s="9" t="s">
        <v>12</v>
      </c>
      <c r="F6" s="9" t="s">
        <v>4</v>
      </c>
      <c r="G6" s="9" t="s">
        <v>5</v>
      </c>
      <c r="H6" s="10" t="s">
        <v>37</v>
      </c>
      <c r="I6" s="10" t="s">
        <v>49</v>
      </c>
      <c r="J6" s="10" t="s">
        <v>11</v>
      </c>
      <c r="K6" s="10" t="s">
        <v>39</v>
      </c>
      <c r="L6" s="9" t="s">
        <v>6</v>
      </c>
    </row>
    <row r="7" spans="1:18" s="6" customFormat="1" ht="16.5" thickBot="1" x14ac:dyDescent="0.3">
      <c r="A7" s="12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  <c r="K7" s="7">
        <v>11</v>
      </c>
      <c r="L7" s="7">
        <v>12</v>
      </c>
    </row>
    <row r="8" spans="1:18" s="6" customFormat="1" ht="84" customHeight="1" thickBot="1" x14ac:dyDescent="0.3">
      <c r="A8" s="13" t="s">
        <v>16</v>
      </c>
      <c r="B8" s="14" t="s">
        <v>40</v>
      </c>
      <c r="C8" s="7">
        <v>186494</v>
      </c>
      <c r="D8" s="7">
        <v>184735</v>
      </c>
      <c r="E8" s="15">
        <v>99.1</v>
      </c>
      <c r="F8" s="26">
        <v>212425700</v>
      </c>
      <c r="G8" s="27">
        <f>210422113.8-7558</f>
        <v>210414555.80000001</v>
      </c>
      <c r="H8" s="26">
        <v>210513868.69999999</v>
      </c>
      <c r="I8" s="26">
        <f>F8-H8</f>
        <v>1911831.3000000119</v>
      </c>
      <c r="J8" s="26">
        <v>212425700</v>
      </c>
      <c r="K8" s="7">
        <v>0</v>
      </c>
      <c r="L8" s="7" t="s">
        <v>7</v>
      </c>
      <c r="M8" s="37">
        <f>F8+F9</f>
        <v>217940600</v>
      </c>
      <c r="N8" s="25">
        <f>F8*E8/100</f>
        <v>210513868.69999999</v>
      </c>
      <c r="R8" s="37">
        <f>G8+G9</f>
        <v>215929455.80000001</v>
      </c>
    </row>
    <row r="9" spans="1:18" s="6" customFormat="1" ht="45.75" thickBot="1" x14ac:dyDescent="0.3">
      <c r="A9" s="2" t="s">
        <v>17</v>
      </c>
      <c r="B9" s="14" t="s">
        <v>41</v>
      </c>
      <c r="C9" s="7">
        <v>15385</v>
      </c>
      <c r="D9" s="7">
        <v>15456</v>
      </c>
      <c r="E9" s="15">
        <v>100.5</v>
      </c>
      <c r="F9" s="26">
        <v>5514900</v>
      </c>
      <c r="G9" s="27">
        <v>5514900</v>
      </c>
      <c r="H9" s="26">
        <v>5514900</v>
      </c>
      <c r="I9" s="26">
        <v>0</v>
      </c>
      <c r="J9" s="26">
        <v>5514900</v>
      </c>
      <c r="K9" s="7">
        <v>0</v>
      </c>
      <c r="L9" s="18" t="s">
        <v>7</v>
      </c>
      <c r="M9" s="6">
        <f>M8/F15*100</f>
        <v>26.19974649044098</v>
      </c>
      <c r="N9" s="25">
        <f>F10+F11</f>
        <v>4566200</v>
      </c>
      <c r="R9" s="6">
        <f>R8/G15*100</f>
        <v>26.522472006042769</v>
      </c>
    </row>
    <row r="10" spans="1:18" s="6" customFormat="1" ht="48" thickBot="1" x14ac:dyDescent="0.3">
      <c r="A10" s="3" t="s">
        <v>18</v>
      </c>
      <c r="B10" s="7" t="s">
        <v>42</v>
      </c>
      <c r="C10" s="7">
        <v>101</v>
      </c>
      <c r="D10" s="7">
        <v>100</v>
      </c>
      <c r="E10" s="15">
        <v>99</v>
      </c>
      <c r="F10" s="26">
        <v>1458200</v>
      </c>
      <c r="G10" s="27">
        <v>1458200</v>
      </c>
      <c r="H10" s="26">
        <v>1443618</v>
      </c>
      <c r="I10" s="26">
        <f t="shared" ref="I10:I14" si="0">F10-H10</f>
        <v>14582</v>
      </c>
      <c r="J10" s="26">
        <v>1458200</v>
      </c>
      <c r="K10" s="7">
        <v>0</v>
      </c>
      <c r="L10" s="18" t="s">
        <v>7</v>
      </c>
      <c r="M10" s="37">
        <f>F12+F13</f>
        <v>525353000</v>
      </c>
      <c r="N10" s="25">
        <f>N9/F15*100</f>
        <v>0.54892609465446818</v>
      </c>
      <c r="R10" s="37">
        <f>G11+G10</f>
        <v>4566200</v>
      </c>
    </row>
    <row r="11" spans="1:18" s="6" customFormat="1" ht="48" thickBot="1" x14ac:dyDescent="0.3">
      <c r="A11" s="2" t="s">
        <v>17</v>
      </c>
      <c r="B11" s="7" t="s">
        <v>43</v>
      </c>
      <c r="C11" s="7">
        <v>77</v>
      </c>
      <c r="D11" s="7">
        <v>77</v>
      </c>
      <c r="E11" s="7">
        <v>100</v>
      </c>
      <c r="F11" s="26">
        <v>3108000</v>
      </c>
      <c r="G11" s="27">
        <v>3107999.9999999995</v>
      </c>
      <c r="H11" s="26">
        <f t="shared" ref="H11" si="1">F11*E11/100</f>
        <v>3108000</v>
      </c>
      <c r="I11" s="26">
        <f t="shared" si="0"/>
        <v>0</v>
      </c>
      <c r="J11" s="26">
        <v>3108000</v>
      </c>
      <c r="K11" s="7">
        <v>0</v>
      </c>
      <c r="L11" s="18" t="s">
        <v>7</v>
      </c>
      <c r="M11" s="6">
        <f>M10/F15*100</f>
        <v>63.155352504272443</v>
      </c>
      <c r="N11" s="25"/>
      <c r="R11" s="6">
        <f>R10/G15*100</f>
        <v>0.56086332096425573</v>
      </c>
    </row>
    <row r="12" spans="1:18" s="6" customFormat="1" ht="129" thickBot="1" x14ac:dyDescent="0.3">
      <c r="A12" s="2" t="s">
        <v>20</v>
      </c>
      <c r="B12" s="19" t="s">
        <v>44</v>
      </c>
      <c r="C12" s="7">
        <v>731</v>
      </c>
      <c r="D12" s="7">
        <v>703</v>
      </c>
      <c r="E12" s="15">
        <v>96.2</v>
      </c>
      <c r="F12" s="26">
        <v>30487700</v>
      </c>
      <c r="G12" s="27">
        <v>28871993.649999999</v>
      </c>
      <c r="H12" s="26">
        <v>29329167.399999999</v>
      </c>
      <c r="I12" s="26">
        <f t="shared" si="0"/>
        <v>1158532.6000000015</v>
      </c>
      <c r="J12" s="26">
        <v>30487700</v>
      </c>
      <c r="K12" s="7">
        <v>0</v>
      </c>
      <c r="L12" s="18" t="s">
        <v>7</v>
      </c>
      <c r="M12" s="6">
        <f>F14/F15*100</f>
        <v>10.09597491063211</v>
      </c>
      <c r="N12" s="25"/>
      <c r="R12" s="37">
        <f>G12+G13</f>
        <v>510802574.94999999</v>
      </c>
    </row>
    <row r="13" spans="1:18" s="6" customFormat="1" ht="129" thickBot="1" x14ac:dyDescent="0.3">
      <c r="A13" s="2" t="s">
        <v>21</v>
      </c>
      <c r="B13" s="19" t="s">
        <v>45</v>
      </c>
      <c r="C13" s="7">
        <v>10490</v>
      </c>
      <c r="D13" s="7">
        <v>10343</v>
      </c>
      <c r="E13" s="15">
        <v>98.6</v>
      </c>
      <c r="F13" s="26">
        <v>494865300</v>
      </c>
      <c r="G13" s="27">
        <v>481930581.30000001</v>
      </c>
      <c r="H13" s="26">
        <v>487937185.80000001</v>
      </c>
      <c r="I13" s="26">
        <f t="shared" si="0"/>
        <v>6928114.1999999881</v>
      </c>
      <c r="J13" s="26">
        <v>494865300</v>
      </c>
      <c r="K13" s="7">
        <v>0</v>
      </c>
      <c r="L13" s="18" t="s">
        <v>7</v>
      </c>
      <c r="N13" s="25"/>
      <c r="R13" s="6">
        <f>R12/G15*100</f>
        <v>62.741541882429615</v>
      </c>
    </row>
    <row r="14" spans="1:18" s="6" customFormat="1" ht="65.25" thickBot="1" x14ac:dyDescent="0.3">
      <c r="A14" s="2" t="s">
        <v>19</v>
      </c>
      <c r="B14" s="19" t="s">
        <v>22</v>
      </c>
      <c r="C14" s="7">
        <v>19690</v>
      </c>
      <c r="D14" s="7">
        <v>19422</v>
      </c>
      <c r="E14" s="15">
        <v>98.6</v>
      </c>
      <c r="F14" s="26">
        <v>83982600</v>
      </c>
      <c r="G14" s="27">
        <v>82839515.349999994</v>
      </c>
      <c r="H14" s="26">
        <v>82806843.599999994</v>
      </c>
      <c r="I14" s="26">
        <f t="shared" si="0"/>
        <v>1175756.400000006</v>
      </c>
      <c r="J14" s="26">
        <v>83982600</v>
      </c>
      <c r="K14" s="7">
        <v>0</v>
      </c>
      <c r="L14" s="18" t="s">
        <v>7</v>
      </c>
      <c r="N14" s="25"/>
      <c r="R14" s="6">
        <f>G14/G15*100</f>
        <v>10.175122790563366</v>
      </c>
    </row>
    <row r="15" spans="1:18" s="6" customFormat="1" ht="25.5" customHeight="1" thickBot="1" x14ac:dyDescent="0.3">
      <c r="A15" s="20" t="s">
        <v>8</v>
      </c>
      <c r="B15" s="7" t="s">
        <v>9</v>
      </c>
      <c r="C15" s="7" t="s">
        <v>9</v>
      </c>
      <c r="D15" s="7" t="s">
        <v>9</v>
      </c>
      <c r="E15" s="7" t="s">
        <v>9</v>
      </c>
      <c r="F15" s="27">
        <f>SUM(F14,F13,F12,F11,F10,F9,F8)</f>
        <v>831842400</v>
      </c>
      <c r="G15" s="27">
        <f t="shared" ref="G15:K15" si="2">SUM(G14,G13,G12,G11,G10,G9,G8)</f>
        <v>814137746.0999999</v>
      </c>
      <c r="H15" s="27">
        <f t="shared" si="2"/>
        <v>820653583.5</v>
      </c>
      <c r="I15" s="27">
        <f t="shared" si="2"/>
        <v>11188816.500000007</v>
      </c>
      <c r="J15" s="27">
        <f t="shared" si="2"/>
        <v>831842400</v>
      </c>
      <c r="K15" s="7">
        <f t="shared" si="2"/>
        <v>0</v>
      </c>
      <c r="L15" s="7" t="s">
        <v>9</v>
      </c>
      <c r="N15" s="25"/>
    </row>
    <row r="16" spans="1:18" s="29" customFormat="1" ht="15.75" x14ac:dyDescent="0.25">
      <c r="A16" s="22" t="s">
        <v>47</v>
      </c>
      <c r="I16" s="30"/>
    </row>
    <row r="17" spans="1:10" s="29" customFormat="1" ht="18" customHeight="1" x14ac:dyDescent="0.25">
      <c r="A17" s="29" t="s">
        <v>48</v>
      </c>
      <c r="I17" s="30"/>
    </row>
    <row r="18" spans="1:10" s="29" customFormat="1" ht="24.75" customHeight="1" x14ac:dyDescent="0.25">
      <c r="A18" s="31" t="s">
        <v>23</v>
      </c>
      <c r="F18" s="23"/>
      <c r="G18" s="32">
        <f>F15-H15-I15</f>
        <v>0</v>
      </c>
      <c r="H18" s="30"/>
      <c r="J18" s="29" t="s">
        <v>24</v>
      </c>
    </row>
    <row r="19" spans="1:10" s="29" customFormat="1" ht="15.75" x14ac:dyDescent="0.25"/>
    <row r="20" spans="1:10" s="29" customFormat="1" ht="15.75" x14ac:dyDescent="0.25">
      <c r="G20" s="33"/>
    </row>
    <row r="21" spans="1:10" s="29" customFormat="1" ht="15.75" x14ac:dyDescent="0.25">
      <c r="A21" s="29" t="s">
        <v>25</v>
      </c>
    </row>
    <row r="22" spans="1:10" s="29" customFormat="1" ht="15.75" x14ac:dyDescent="0.25">
      <c r="A22" s="29" t="s">
        <v>26</v>
      </c>
    </row>
    <row r="23" spans="1:10" s="29" customFormat="1" ht="15.75" x14ac:dyDescent="0.25">
      <c r="A23" s="29" t="s">
        <v>27</v>
      </c>
    </row>
    <row r="24" spans="1:10" s="29" customFormat="1" ht="15.75" x14ac:dyDescent="0.25"/>
    <row r="25" spans="1:10" s="29" customFormat="1" ht="15.75" x14ac:dyDescent="0.25"/>
    <row r="26" spans="1:10" s="29" customFormat="1" ht="15.75" x14ac:dyDescent="0.25"/>
    <row r="27" spans="1:10" s="29" customFormat="1" ht="15.75" x14ac:dyDescent="0.25"/>
    <row r="28" spans="1:10" s="29" customFormat="1" ht="15.75" x14ac:dyDescent="0.25"/>
    <row r="29" spans="1:10" s="29" customFormat="1" ht="15.75" x14ac:dyDescent="0.25">
      <c r="A29" s="34"/>
    </row>
    <row r="30" spans="1:10" s="29" customFormat="1" ht="15.75" x14ac:dyDescent="0.25"/>
    <row r="31" spans="1:10" s="29" customFormat="1" ht="15.75" x14ac:dyDescent="0.25"/>
    <row r="32" spans="1:10" s="29" customFormat="1" ht="15.75" x14ac:dyDescent="0.25">
      <c r="A32" s="34"/>
    </row>
    <row r="33" spans="1:1" s="35" customFormat="1" ht="15.75" x14ac:dyDescent="0.25"/>
    <row r="34" spans="1:1" s="35" customFormat="1" ht="15.75" x14ac:dyDescent="0.25"/>
    <row r="35" spans="1:1" s="29" customFormat="1" ht="15.75" x14ac:dyDescent="0.25">
      <c r="A35" s="34"/>
    </row>
    <row r="36" spans="1:1" s="35" customFormat="1" ht="15.75" x14ac:dyDescent="0.25"/>
    <row r="37" spans="1:1" s="36" customFormat="1" ht="15.75" x14ac:dyDescent="0.25"/>
    <row r="38" spans="1:1" s="36" customFormat="1" ht="15.75" x14ac:dyDescent="0.25"/>
    <row r="39" spans="1:1" s="36" customFormat="1" ht="15.75" x14ac:dyDescent="0.25"/>
    <row r="40" spans="1:1" s="36" customFormat="1" ht="15.75" x14ac:dyDescent="0.25"/>
    <row r="41" spans="1:1" s="36" customFormat="1" ht="15.75" x14ac:dyDescent="0.25"/>
    <row r="42" spans="1:1" s="36" customFormat="1" ht="15.75" x14ac:dyDescent="0.25"/>
    <row r="43" spans="1:1" s="36" customFormat="1" ht="15.75" x14ac:dyDescent="0.25"/>
    <row r="44" spans="1:1" s="36" customFormat="1" ht="15.75" x14ac:dyDescent="0.25"/>
    <row r="45" spans="1:1" s="36" customFormat="1" ht="15.75" x14ac:dyDescent="0.25"/>
    <row r="46" spans="1:1" s="36" customFormat="1" ht="15.75" x14ac:dyDescent="0.25"/>
    <row r="47" spans="1:1" s="36" customFormat="1" ht="15.75" x14ac:dyDescent="0.25"/>
    <row r="48" spans="1:1" s="36" customFormat="1" ht="15.75" x14ac:dyDescent="0.25"/>
    <row r="49" s="36" customFormat="1" ht="15.75" x14ac:dyDescent="0.25"/>
    <row r="50" s="36" customFormat="1" ht="15.75" x14ac:dyDescent="0.25"/>
    <row r="51" s="36" customFormat="1" ht="15.75" x14ac:dyDescent="0.25"/>
    <row r="52" s="36" customFormat="1" ht="15.75" x14ac:dyDescent="0.25"/>
    <row r="53" s="36" customFormat="1" ht="15.75" x14ac:dyDescent="0.25"/>
    <row r="54" s="36" customFormat="1" ht="15.75" x14ac:dyDescent="0.25"/>
    <row r="55" s="36" customFormat="1" ht="15.75" x14ac:dyDescent="0.25"/>
    <row r="56" s="36" customFormat="1" ht="15.75" x14ac:dyDescent="0.25"/>
    <row r="57" s="36" customFormat="1" ht="15.75" x14ac:dyDescent="0.25"/>
    <row r="58" s="36" customFormat="1" ht="15.75" x14ac:dyDescent="0.25"/>
    <row r="59" s="36" customFormat="1" ht="15.75" x14ac:dyDescent="0.25"/>
    <row r="60" s="36" customFormat="1" ht="15.75" x14ac:dyDescent="0.25"/>
    <row r="61" s="36" customFormat="1" ht="15.75" x14ac:dyDescent="0.25"/>
    <row r="62" s="36" customFormat="1" ht="15.75" x14ac:dyDescent="0.25"/>
    <row r="63" s="36" customFormat="1" ht="15.75" x14ac:dyDescent="0.25"/>
    <row r="64" s="36" customFormat="1" ht="15.75" x14ac:dyDescent="0.25"/>
    <row r="65" s="36" customFormat="1" ht="15.75" x14ac:dyDescent="0.25"/>
    <row r="66" s="36" customFormat="1" ht="15.75" x14ac:dyDescent="0.25"/>
    <row r="67" s="36" customFormat="1" ht="15.75" x14ac:dyDescent="0.25"/>
    <row r="68" s="36" customFormat="1" ht="15.75" x14ac:dyDescent="0.25"/>
    <row r="69" s="36" customFormat="1" ht="15.75" x14ac:dyDescent="0.25"/>
    <row r="70" s="36" customFormat="1" ht="15.75" x14ac:dyDescent="0.25"/>
    <row r="71" s="36" customFormat="1" ht="15.75" x14ac:dyDescent="0.25"/>
    <row r="72" s="36" customFormat="1" ht="15.75" x14ac:dyDescent="0.25"/>
    <row r="73" s="36" customFormat="1" ht="15.75" x14ac:dyDescent="0.25"/>
    <row r="74" s="36" customFormat="1" ht="15.75" x14ac:dyDescent="0.25"/>
    <row r="75" s="36" customFormat="1" ht="15.75" x14ac:dyDescent="0.25"/>
    <row r="76" s="36" customFormat="1" ht="15.75" x14ac:dyDescent="0.25"/>
    <row r="77" s="36" customFormat="1" ht="15.75" x14ac:dyDescent="0.25"/>
    <row r="78" s="36" customFormat="1" ht="15.75" x14ac:dyDescent="0.25"/>
    <row r="79" s="36" customFormat="1" ht="15.75" x14ac:dyDescent="0.25"/>
    <row r="80" s="36" customFormat="1" ht="15.75" x14ac:dyDescent="0.25"/>
    <row r="81" s="36" customFormat="1" ht="15.75" x14ac:dyDescent="0.25"/>
    <row r="82" s="36" customFormat="1" ht="15.75" x14ac:dyDescent="0.25"/>
  </sheetData>
  <mergeCells count="5">
    <mergeCell ref="A1:L1"/>
    <mergeCell ref="A2:L2"/>
    <mergeCell ref="A3:L3"/>
    <mergeCell ref="C5:E5"/>
    <mergeCell ref="F5:L5"/>
  </mergeCells>
  <pageMargins left="0" right="0" top="0" bottom="0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-7558</vt:lpstr>
      <vt:lpstr>'-7558'!Область_печати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Жане</dc:creator>
  <cp:lastModifiedBy>Елена Чаус</cp:lastModifiedBy>
  <cp:lastPrinted>2020-01-15T09:26:52Z</cp:lastPrinted>
  <dcterms:created xsi:type="dcterms:W3CDTF">2020-01-09T10:34:31Z</dcterms:created>
  <dcterms:modified xsi:type="dcterms:W3CDTF">2020-02-12T08:50:33Z</dcterms:modified>
</cp:coreProperties>
</file>